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'Лист1'!$A$1:$G$110</definedName>
  </definedNames>
  <calcPr fullCalcOnLoad="1"/>
</workbook>
</file>

<file path=xl/sharedStrings.xml><?xml version="1.0" encoding="utf-8"?>
<sst xmlns="http://schemas.openxmlformats.org/spreadsheetml/2006/main" count="420" uniqueCount="122">
  <si>
    <r>
      <t xml:space="preserve">        </t>
    </r>
    <r>
      <rPr>
        <b/>
        <sz val="12"/>
        <color indexed="8"/>
        <rFont val="Times New Roman"/>
        <family val="1"/>
      </rPr>
      <t>Ведомственная структура расходов бюджета муниципального образования</t>
    </r>
  </si>
  <si>
    <t xml:space="preserve"> (тыс. рублей)</t>
  </si>
  <si>
    <t>Наименование показателя</t>
  </si>
  <si>
    <t>Мин</t>
  </si>
  <si>
    <t>Рз</t>
  </si>
  <si>
    <t>ПР</t>
  </si>
  <si>
    <t>ВР</t>
  </si>
  <si>
    <t>Сумма</t>
  </si>
  <si>
    <t>Общегосударственные вопросы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</si>
  <si>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</si>
  <si>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</si>
  <si>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</si>
  <si>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</si>
  <si>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Учреждения по обеспечению хозяйственного обслуживания</t>
  </si>
  <si>
    <t>Закупка товаров, работ, услуг в сфере информационно-коммуникационных технологий</t>
  </si>
  <si>
    <t>Национальная оборона</t>
  </si>
  <si>
    <t>Мобилизационная и вневойсковая подготовка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</si>
  <si>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</si>
  <si>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Национальная безопасность и правоохранительная  деятельность</t>
  </si>
  <si>
    <t>Обеспечение пожарной безопасности</t>
  </si>
  <si>
    <t>Учреждения в сфере гражданской защиты и пожарной</t>
  </si>
  <si>
    <t>Жилищно-коммунальное хозяйство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</si>
  <si>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</si>
  <si>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</si>
  <si>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</si>
  <si>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</si>
  <si>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</si>
  <si>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</si>
  <si>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</si>
  <si>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ВСЕГО РАСХОДОВ</t>
  </si>
  <si>
    <t xml:space="preserve">Приложение 6       </t>
  </si>
  <si>
    <t xml:space="preserve">муниципального образования  </t>
  </si>
  <si>
    <t>Кузоватовского района</t>
  </si>
  <si>
    <t>Ульяновской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</si>
  <si>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</si>
  <si>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</si>
  <si>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</si>
  <si>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04</t>
  </si>
  <si>
    <t>06</t>
  </si>
  <si>
    <t>Обеспечение деятельности финансовых налоговых и таможенных органов и органов финансового (финансово-бюджетного) надзора</t>
  </si>
  <si>
    <t>02</t>
  </si>
  <si>
    <t>ЦС</t>
  </si>
  <si>
    <t>09</t>
  </si>
  <si>
    <t>202 0000</t>
  </si>
  <si>
    <r>
      <t xml:space="preserve"> </t>
    </r>
    <r>
      <rPr>
        <sz val="12"/>
        <color indexed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</si>
  <si>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600 0300</t>
  </si>
  <si>
    <t>05</t>
  </si>
  <si>
    <t>08</t>
  </si>
  <si>
    <t>540</t>
  </si>
  <si>
    <t>Должно быть</t>
  </si>
  <si>
    <t>Разница</t>
  </si>
  <si>
    <t>Мероприятия в рамках непрограммных направлений деятельности</t>
  </si>
  <si>
    <t>110 0000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</si>
  <si>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правонарушениях,предусмотренных Кодексом Ульяновской области об административных правонарушениях</t>
  </si>
  <si>
    <t>682</t>
  </si>
  <si>
    <t>13</t>
  </si>
  <si>
    <t>851</t>
  </si>
  <si>
    <t>Уплатат налога на имущество организаций и земельного налога</t>
  </si>
  <si>
    <t>Лесоматюнинское  сельское поселение</t>
  </si>
  <si>
    <t>686</t>
  </si>
  <si>
    <t>10</t>
  </si>
  <si>
    <t>244</t>
  </si>
  <si>
    <t>Социальная политика</t>
  </si>
  <si>
    <t>Пенсионное обеспечение</t>
  </si>
  <si>
    <t>Доплаты к пенсиям муниципальных служащих</t>
  </si>
  <si>
    <t>Иные пенсии, социальные доплаты к пенсиям</t>
  </si>
  <si>
    <t>132</t>
  </si>
  <si>
    <t>11 0 00 00000</t>
  </si>
  <si>
    <t>11 0 00 10220</t>
  </si>
  <si>
    <t xml:space="preserve">Иные межбюджетные трансферты на исполнение переданнных полномочий в соответствии с заключенными соглашениями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</si>
  <si>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</si>
  <si>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</si>
  <si>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</si>
  <si>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129</t>
  </si>
  <si>
    <t>11 0 00 10010</t>
  </si>
  <si>
    <t>Обеспечение деятельности муниципальных органов Кузоватовского района</t>
  </si>
  <si>
    <t>11 0 00 10020</t>
  </si>
  <si>
    <t>11 0 00 10050</t>
  </si>
  <si>
    <t>Фонд оплаты труда казенных учреждений</t>
  </si>
  <si>
    <t>119</t>
  </si>
  <si>
    <t xml:space="preserve">Фонд оплаты труда государственных (муниципальных) органов </t>
  </si>
  <si>
    <t>11 0 00 71020</t>
  </si>
  <si>
    <t>11 0 00 51180</t>
  </si>
  <si>
    <t>683</t>
  </si>
  <si>
    <t>11 0 00 10130</t>
  </si>
  <si>
    <t xml:space="preserve">Учреждения в сфере гражданской защиты и пожарной безопасности </t>
  </si>
  <si>
    <t>Национальная экономика</t>
  </si>
  <si>
    <t>Дорожное хозяйство (дорожные фонды)</t>
  </si>
  <si>
    <t>Содержание автомобильных дорог общего пользования</t>
  </si>
  <si>
    <t>Муниципальная программа "Развитие благоустройства территорий населенных пунктов муниципального образования Лесоматюнинское сельское поселение на 2016-2020 годы"</t>
  </si>
  <si>
    <t>96 0 00 00000</t>
  </si>
  <si>
    <t>96 0 00 81010</t>
  </si>
  <si>
    <t>96 0 00 81050</t>
  </si>
  <si>
    <t>11 0 00 10180</t>
  </si>
  <si>
    <t>в том числе за счет:</t>
  </si>
  <si>
    <t>- межбюджетных трансфертов на исполнение переданных полномочий по учету граждан нуждающихся в улучшении жилищных условий</t>
  </si>
  <si>
    <r>
      <t xml:space="preserve">- </t>
    </r>
    <r>
      <rPr>
        <i/>
        <sz val="12"/>
        <color indexed="8"/>
        <rFont val="Times New Roman"/>
        <family val="1"/>
      </rPr>
      <t>межбюджетных трансфертов на исполнение переданных полномочий по созданию условий для массового отдыха жителей поселения</t>
    </r>
  </si>
  <si>
    <r>
      <t xml:space="preserve">- </t>
    </r>
    <r>
      <rPr>
        <i/>
        <sz val="12"/>
        <color indexed="8"/>
        <rFont val="Times New Roman"/>
        <family val="1"/>
      </rPr>
      <t>межбюджетных трансфертов на исполнение переданных полномочий по организации сбора и вывоза бытовых отходов и мусора</t>
    </r>
  </si>
  <si>
    <t>-  межбюджетных  трансфертов на исполнение переданных полномочий по организации ритуальных услуг и содержание мест захоронения</t>
  </si>
  <si>
    <t>-  межбюджетных трансфертов на исполнение переданных полномочий на осуществление мероприятий по обеспечению безопасности</t>
  </si>
  <si>
    <t>- межбюджетных трансфертов на исполнение переданных полномочий по организации в границах поселения водоснабжения населения, снабжения населения топливом в пределах полномочий</t>
  </si>
  <si>
    <t>обл</t>
  </si>
  <si>
    <t>собств</t>
  </si>
  <si>
    <t>безв 207</t>
  </si>
  <si>
    <t>межб район</t>
  </si>
  <si>
    <t>первонач. деф-т</t>
  </si>
  <si>
    <t>ост собств 2016</t>
  </si>
  <si>
    <t>ост безв 2016</t>
  </si>
  <si>
    <t xml:space="preserve">от   .12.2017                 № </t>
  </si>
  <si>
    <t>Уплатат иных платежей</t>
  </si>
  <si>
    <t>853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</si>
  <si>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</si>
  <si>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11 0 00 S0420</t>
  </si>
  <si>
    <t xml:space="preserve">Обеспечение проведения выборов и референдумов </t>
  </si>
  <si>
    <t>07</t>
  </si>
  <si>
    <t>11 0 00 10040</t>
  </si>
  <si>
    <t>Обеспечение проведения выборов и референдумов на территории муниципального образования Лесоматюнинское сельское поселение</t>
  </si>
  <si>
    <t>96 0 00 80030</t>
  </si>
  <si>
    <t>Уплата  прочих налогов, сборов</t>
  </si>
  <si>
    <t>к  проекту решения Совета депутатов</t>
  </si>
  <si>
    <t>Администрация муниципального образования Лесоматюнинское сельское поселение Кузоватовского района Ульяновской области</t>
  </si>
  <si>
    <t>Лесоматюнинское  сельское поселение Кузоватовского района Ульяновской области на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</si>
</sst>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vertical="top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49" fontId="39" fillId="0" borderId="0" xfId="0" applyNumberFormat="1" applyFont="1" applyAlignment="1">
      <alignment horizontal="left" vertical="top"/>
    </xf>
    <xf numFmtId="49" fontId="39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top"/>
    </xf>
    <xf numFmtId="0" fontId="39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49" fontId="40" fillId="0" borderId="0" xfId="0" applyNumberFormat="1" applyFont="1" applyAlignment="1">
      <alignment horizontal="center" vertical="top"/>
    </xf>
    <xf numFmtId="49" fontId="39" fillId="0" borderId="0" xfId="0" applyNumberFormat="1" applyFont="1" applyAlignment="1">
      <alignment horizontal="center" vertical="top"/>
    </xf>
    <xf numFmtId="49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right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right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49" fontId="5" fillId="0" borderId="10" xfId="33" applyNumberFormat="1" applyFont="1" applyBorder="1" applyAlignment="1">
      <alignment vertical="top" wrapText="1"/>
      <protection/>
    </xf>
    <xf numFmtId="0" fontId="43" fillId="33" borderId="10" xfId="0" applyFont="1" applyFill="1" applyBorder="1" applyAlignment="1">
      <alignment horizontal="left" vertical="top" wrapText="1"/>
    </xf>
    <xf numFmtId="0" fontId="39" fillId="34" borderId="11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2" fillId="34" borderId="11" xfId="0" applyFont="1" applyFill="1" applyBorder="1" applyAlignment="1">
      <alignment vertical="top" wrapText="1"/>
    </xf>
    <xf numFmtId="0" fontId="4" fillId="0" borderId="0" xfId="33" applyFont="1" applyFill="1">
      <alignment/>
      <protection/>
    </xf>
    <xf numFmtId="164" fontId="4" fillId="0" borderId="0" xfId="33" applyNumberFormat="1" applyFont="1" applyFill="1">
      <alignment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12" xfId="33" applyFont="1" applyBorder="1" applyAlignment="1">
      <alignment vertical="top" wrapText="1"/>
      <protection/>
    </xf>
    <xf numFmtId="49" fontId="5" fillId="0" borderId="10" xfId="33" applyNumberFormat="1" applyFont="1" applyBorder="1" applyAlignment="1">
      <alignment horizontal="center" vertical="top"/>
      <protection/>
    </xf>
    <xf numFmtId="49" fontId="4" fillId="0" borderId="0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49" fontId="40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abSelected="1" zoomScalePageLayoutView="0" workbookViewId="0" topLeftCell="A66">
      <selection activeCell="H14" sqref="H14"/>
    </sheetView>
  </sheetViews>
  <sheetFormatPr defaultColWidth="9.140625" defaultRowHeight="15"/>
  <cols>
    <col min="1" max="1" width="47.140625" style="5" customWidth="1"/>
    <col min="2" max="2" width="6.28125" style="21" customWidth="1"/>
    <col min="3" max="4" width="7.140625" style="21" customWidth="1"/>
    <col min="5" max="5" width="15.421875" style="21" customWidth="1"/>
    <col min="6" max="6" width="10.00390625" style="21" customWidth="1"/>
    <col min="7" max="7" width="13.57421875" style="17" customWidth="1"/>
    <col min="8" max="8" width="16.28125" style="2" customWidth="1"/>
    <col min="9" max="9" width="11.57421875" style="2" customWidth="1"/>
    <col min="10" max="10" width="12.57421875" style="2" customWidth="1"/>
    <col min="11" max="16384" width="9.140625" style="2" customWidth="1"/>
  </cols>
  <sheetData>
    <row r="1" spans="1:4" ht="15.75">
      <c r="A1" s="1"/>
      <c r="D1" s="13" t="s">
        <v>30</v>
      </c>
    </row>
    <row r="2" spans="1:4" ht="15.75">
      <c r="A2" s="1"/>
      <c r="D2" s="13" t="s">
        <v>119</v>
      </c>
    </row>
    <row r="3" spans="1:4" ht="15.75">
      <c r="A3" s="1"/>
      <c r="D3" s="13" t="s">
        <v>31</v>
      </c>
    </row>
    <row r="4" spans="1:4" ht="15.75">
      <c r="A4" s="1"/>
      <c r="D4" s="13" t="s">
        <v>58</v>
      </c>
    </row>
    <row r="5" spans="1:4" ht="15.75">
      <c r="A5" s="1"/>
      <c r="D5" s="13" t="s">
        <v>32</v>
      </c>
    </row>
    <row r="6" spans="1:7" s="3" customFormat="1" ht="15.75">
      <c r="A6" s="4"/>
      <c r="B6" s="21"/>
      <c r="C6" s="21"/>
      <c r="D6" s="13" t="s">
        <v>33</v>
      </c>
      <c r="E6" s="21"/>
      <c r="F6" s="21"/>
      <c r="G6" s="18"/>
    </row>
    <row r="7" spans="1:7" s="3" customFormat="1" ht="15.75">
      <c r="A7" s="4"/>
      <c r="B7" s="21"/>
      <c r="C7" s="21"/>
      <c r="D7" s="13" t="s">
        <v>108</v>
      </c>
      <c r="E7" s="21"/>
      <c r="F7" s="21"/>
      <c r="G7" s="18"/>
    </row>
    <row r="8" spans="1:7" s="3" customFormat="1" ht="15.75">
      <c r="A8" s="4"/>
      <c r="B8" s="21"/>
      <c r="C8" s="21"/>
      <c r="D8" s="22"/>
      <c r="E8" s="21"/>
      <c r="F8" s="21"/>
      <c r="G8" s="18"/>
    </row>
    <row r="9" spans="1:7" ht="15.75">
      <c r="A9" s="45" t="s">
        <v>0</v>
      </c>
      <c r="B9" s="45"/>
      <c r="C9" s="45"/>
      <c r="D9" s="45"/>
      <c r="E9" s="45"/>
      <c r="F9" s="45"/>
      <c r="G9" s="45"/>
    </row>
    <row r="10" spans="1:7" ht="15.75">
      <c r="A10" s="46" t="s">
        <v>121</v>
      </c>
      <c r="B10" s="46"/>
      <c r="C10" s="46"/>
      <c r="D10" s="46"/>
      <c r="E10" s="46"/>
      <c r="F10" s="46"/>
      <c r="G10" s="46"/>
    </row>
    <row r="11" spans="1:7" ht="15.75">
      <c r="A11" s="1"/>
      <c r="F11" s="47" t="s">
        <v>1</v>
      </c>
      <c r="G11" s="47"/>
    </row>
    <row r="12" spans="1:7" ht="15.75">
      <c r="A12" s="7" t="s">
        <v>2</v>
      </c>
      <c r="B12" s="14" t="s">
        <v>3</v>
      </c>
      <c r="C12" s="14" t="s">
        <v>4</v>
      </c>
      <c r="D12" s="14" t="s">
        <v>5</v>
      </c>
      <c r="E12" s="14" t="s">
        <v>41</v>
      </c>
      <c r="F12" s="14" t="s">
        <v>6</v>
      </c>
      <c r="G12" s="7" t="s">
        <v>7</v>
      </c>
    </row>
    <row r="13" spans="1:7" s="6" customFormat="1" ht="15.75">
      <c r="A13" s="8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8">
        <v>7</v>
      </c>
    </row>
    <row r="14" spans="1:7" ht="48" customHeight="1">
      <c r="A14" s="9" t="s">
        <v>120</v>
      </c>
      <c r="B14" s="15" t="s">
        <v>59</v>
      </c>
      <c r="C14" s="15"/>
      <c r="D14" s="15"/>
      <c r="E14" s="15"/>
      <c r="F14" s="15"/>
      <c r="G14" s="20">
        <f>SUM(G15+G63+G69+G82+G87+G99+G104)</f>
        <v>2530.0360000000005</v>
      </c>
    </row>
    <row r="15" spans="1:7" ht="15.75">
      <c r="A15" s="9" t="s">
        <v>8</v>
      </c>
      <c r="B15" s="15" t="s">
        <v>59</v>
      </c>
      <c r="C15" s="15" t="s">
        <v>35</v>
      </c>
      <c r="D15" s="15"/>
      <c r="E15" s="14"/>
      <c r="F15" s="14"/>
      <c r="G15" s="20">
        <f>G16+G20+G38+G42+G46</f>
        <v>1727.6260000000002</v>
      </c>
    </row>
    <row r="16" spans="1:7" ht="63">
      <c r="A16" s="10" t="s">
        <v>34</v>
      </c>
      <c r="B16" s="14" t="s">
        <v>59</v>
      </c>
      <c r="C16" s="14" t="s">
        <v>35</v>
      </c>
      <c r="D16" s="14" t="s">
        <v>36</v>
      </c>
      <c r="E16" s="14"/>
      <c r="F16" s="14"/>
      <c r="G16" s="19">
        <f>SUM(G18)</f>
        <v>7</v>
      </c>
    </row>
    <row r="17" spans="1:7" ht="31.5">
      <c r="A17" s="10" t="s">
        <v>51</v>
      </c>
      <c r="B17" s="14" t="s">
        <v>59</v>
      </c>
      <c r="C17" s="14" t="s">
        <v>35</v>
      </c>
      <c r="D17" s="14" t="s">
        <v>36</v>
      </c>
      <c r="E17" s="14" t="s">
        <v>67</v>
      </c>
      <c r="F17" s="14"/>
      <c r="G17" s="24">
        <f>SUM(G18)</f>
        <v>7</v>
      </c>
    </row>
    <row r="18" spans="1:7" ht="47.25">
      <c r="A18" s="10" t="s">
        <v>69</v>
      </c>
      <c r="B18" s="23" t="s">
        <v>59</v>
      </c>
      <c r="C18" s="23" t="s">
        <v>35</v>
      </c>
      <c r="D18" s="23" t="s">
        <v>36</v>
      </c>
      <c r="E18" s="14" t="s">
        <v>68</v>
      </c>
      <c r="F18" s="23"/>
      <c r="G18" s="24">
        <f>SUM(G19)</f>
        <v>7</v>
      </c>
    </row>
    <row r="19" spans="1:7" ht="24.75" customHeight="1">
      <c r="A19" s="10" t="s">
        <v>9</v>
      </c>
      <c r="B19" s="23" t="s">
        <v>59</v>
      </c>
      <c r="C19" s="23" t="s">
        <v>35</v>
      </c>
      <c r="D19" s="23" t="s">
        <v>36</v>
      </c>
      <c r="E19" s="14" t="s">
        <v>68</v>
      </c>
      <c r="F19" s="23">
        <v>540</v>
      </c>
      <c r="G19" s="24">
        <v>7</v>
      </c>
    </row>
    <row r="20" spans="1:7" ht="63.75" customHeight="1">
      <c r="A20" s="10" t="s">
        <v>10</v>
      </c>
      <c r="B20" s="23" t="s">
        <v>59</v>
      </c>
      <c r="C20" s="23" t="s">
        <v>35</v>
      </c>
      <c r="D20" s="23" t="s">
        <v>37</v>
      </c>
      <c r="E20" s="23"/>
      <c r="F20" s="23"/>
      <c r="G20" s="24">
        <f>SUM(G21)</f>
        <v>962</v>
      </c>
    </row>
    <row r="21" spans="1:7" ht="33.75" customHeight="1">
      <c r="A21" s="10" t="s">
        <v>51</v>
      </c>
      <c r="B21" s="23" t="s">
        <v>59</v>
      </c>
      <c r="C21" s="23" t="s">
        <v>35</v>
      </c>
      <c r="D21" s="23" t="s">
        <v>37</v>
      </c>
      <c r="E21" s="14" t="s">
        <v>67</v>
      </c>
      <c r="F21" s="23"/>
      <c r="G21" s="24">
        <f>G22+G25+G36</f>
        <v>962</v>
      </c>
    </row>
    <row r="22" spans="1:7" ht="31.5" customHeight="1">
      <c r="A22" s="10" t="s">
        <v>11</v>
      </c>
      <c r="B22" s="23" t="s">
        <v>59</v>
      </c>
      <c r="C22" s="23" t="s">
        <v>35</v>
      </c>
      <c r="D22" s="23" t="s">
        <v>37</v>
      </c>
      <c r="E22" s="14" t="s">
        <v>74</v>
      </c>
      <c r="F22" s="23"/>
      <c r="G22" s="24">
        <f>SUM(G23:G24)</f>
        <v>486.79999999999995</v>
      </c>
    </row>
    <row r="23" spans="1:7" ht="31.5">
      <c r="A23" s="10" t="s">
        <v>70</v>
      </c>
      <c r="B23" s="23" t="s">
        <v>59</v>
      </c>
      <c r="C23" s="23" t="s">
        <v>35</v>
      </c>
      <c r="D23" s="23" t="s">
        <v>37</v>
      </c>
      <c r="E23" s="14" t="s">
        <v>74</v>
      </c>
      <c r="F23" s="23" t="s">
        <v>72</v>
      </c>
      <c r="G23" s="24">
        <v>373.9</v>
      </c>
    </row>
    <row r="24" spans="1:7" ht="63">
      <c r="A24" s="32" t="s">
        <v>71</v>
      </c>
      <c r="B24" s="23" t="s">
        <v>59</v>
      </c>
      <c r="C24" s="23" t="s">
        <v>35</v>
      </c>
      <c r="D24" s="23" t="s">
        <v>37</v>
      </c>
      <c r="E24" s="14" t="s">
        <v>74</v>
      </c>
      <c r="F24" s="23" t="s">
        <v>73</v>
      </c>
      <c r="G24" s="24">
        <v>112.9</v>
      </c>
    </row>
    <row r="25" spans="1:7" ht="31.5">
      <c r="A25" s="10" t="s">
        <v>75</v>
      </c>
      <c r="B25" s="23" t="s">
        <v>59</v>
      </c>
      <c r="C25" s="23" t="s">
        <v>35</v>
      </c>
      <c r="D25" s="23" t="s">
        <v>37</v>
      </c>
      <c r="E25" s="14" t="s">
        <v>76</v>
      </c>
      <c r="F25" s="23"/>
      <c r="G25" s="24">
        <f>SUM(G33+G34)</f>
        <v>465.20000000000005</v>
      </c>
    </row>
    <row r="26" spans="1:7" ht="16.5" thickBot="1">
      <c r="A26" s="34" t="s">
        <v>94</v>
      </c>
      <c r="B26" s="23"/>
      <c r="C26" s="23"/>
      <c r="D26" s="23"/>
      <c r="E26" s="14"/>
      <c r="F26" s="23"/>
      <c r="G26" s="24"/>
    </row>
    <row r="27" spans="1:7" ht="63.75" thickBot="1">
      <c r="A27" s="35" t="s">
        <v>95</v>
      </c>
      <c r="B27" s="23"/>
      <c r="C27" s="23"/>
      <c r="D27" s="23"/>
      <c r="E27" s="14"/>
      <c r="F27" s="23"/>
      <c r="G27" s="24">
        <v>1</v>
      </c>
    </row>
    <row r="28" spans="1:7" ht="63.75" thickBot="1">
      <c r="A28" s="36" t="s">
        <v>96</v>
      </c>
      <c r="B28" s="23"/>
      <c r="C28" s="23"/>
      <c r="D28" s="23"/>
      <c r="E28" s="14"/>
      <c r="F28" s="23"/>
      <c r="G28" s="24">
        <v>1</v>
      </c>
    </row>
    <row r="29" spans="1:7" ht="63.75" thickBot="1">
      <c r="A29" s="36" t="s">
        <v>97</v>
      </c>
      <c r="B29" s="23"/>
      <c r="C29" s="23"/>
      <c r="D29" s="23"/>
      <c r="E29" s="14"/>
      <c r="F29" s="23"/>
      <c r="G29" s="24">
        <v>1</v>
      </c>
    </row>
    <row r="30" spans="1:7" ht="63.75" thickBot="1">
      <c r="A30" s="35" t="s">
        <v>98</v>
      </c>
      <c r="B30" s="23"/>
      <c r="C30" s="23"/>
      <c r="D30" s="23"/>
      <c r="E30" s="14"/>
      <c r="F30" s="23"/>
      <c r="G30" s="24">
        <v>1</v>
      </c>
    </row>
    <row r="31" spans="1:7" ht="63.75" thickBot="1">
      <c r="A31" s="35" t="s">
        <v>99</v>
      </c>
      <c r="B31" s="23"/>
      <c r="C31" s="23"/>
      <c r="D31" s="23"/>
      <c r="E31" s="14"/>
      <c r="F31" s="23"/>
      <c r="G31" s="24">
        <v>1</v>
      </c>
    </row>
    <row r="32" spans="1:7" ht="79.5" thickBot="1">
      <c r="A32" s="35" t="s">
        <v>100</v>
      </c>
      <c r="B32" s="23"/>
      <c r="C32" s="23"/>
      <c r="D32" s="23"/>
      <c r="E32" s="14"/>
      <c r="F32" s="23"/>
      <c r="G32" s="24">
        <v>5</v>
      </c>
    </row>
    <row r="33" spans="1:7" ht="31.5">
      <c r="A33" s="10" t="s">
        <v>70</v>
      </c>
      <c r="B33" s="23" t="s">
        <v>59</v>
      </c>
      <c r="C33" s="23" t="s">
        <v>35</v>
      </c>
      <c r="D33" s="23" t="s">
        <v>37</v>
      </c>
      <c r="E33" s="14" t="s">
        <v>76</v>
      </c>
      <c r="F33" s="23" t="s">
        <v>72</v>
      </c>
      <c r="G33" s="24">
        <v>357.3</v>
      </c>
    </row>
    <row r="34" spans="1:7" ht="63">
      <c r="A34" s="32" t="s">
        <v>71</v>
      </c>
      <c r="B34" s="23" t="s">
        <v>59</v>
      </c>
      <c r="C34" s="23" t="s">
        <v>35</v>
      </c>
      <c r="D34" s="23" t="s">
        <v>37</v>
      </c>
      <c r="E34" s="14" t="s">
        <v>76</v>
      </c>
      <c r="F34" s="23" t="s">
        <v>73</v>
      </c>
      <c r="G34" s="24">
        <v>107.9</v>
      </c>
    </row>
    <row r="35" spans="1:7" ht="15.75" hidden="1">
      <c r="A35" s="10"/>
      <c r="B35" s="23"/>
      <c r="C35" s="23"/>
      <c r="D35" s="23"/>
      <c r="E35" s="23"/>
      <c r="F35" s="23"/>
      <c r="G35" s="24"/>
    </row>
    <row r="36" spans="1:7" ht="47.25">
      <c r="A36" s="10" t="s">
        <v>69</v>
      </c>
      <c r="B36" s="23" t="s">
        <v>59</v>
      </c>
      <c r="C36" s="23" t="s">
        <v>35</v>
      </c>
      <c r="D36" s="23" t="s">
        <v>37</v>
      </c>
      <c r="E36" s="14" t="s">
        <v>68</v>
      </c>
      <c r="F36" s="23"/>
      <c r="G36" s="24">
        <f>SUM(G37)</f>
        <v>10</v>
      </c>
    </row>
    <row r="37" spans="1:7" ht="20.25" customHeight="1">
      <c r="A37" s="10" t="s">
        <v>9</v>
      </c>
      <c r="B37" s="23" t="s">
        <v>59</v>
      </c>
      <c r="C37" s="23" t="s">
        <v>35</v>
      </c>
      <c r="D37" s="23" t="s">
        <v>37</v>
      </c>
      <c r="E37" s="14" t="s">
        <v>68</v>
      </c>
      <c r="F37" s="23">
        <v>540</v>
      </c>
      <c r="G37" s="24">
        <v>10</v>
      </c>
    </row>
    <row r="38" spans="1:7" ht="48.75" customHeight="1">
      <c r="A38" s="10" t="s">
        <v>39</v>
      </c>
      <c r="B38" s="23" t="s">
        <v>59</v>
      </c>
      <c r="C38" s="23" t="s">
        <v>35</v>
      </c>
      <c r="D38" s="23" t="s">
        <v>38</v>
      </c>
      <c r="E38" s="23"/>
      <c r="F38" s="23"/>
      <c r="G38" s="24">
        <f>SUM(G40)</f>
        <v>47</v>
      </c>
    </row>
    <row r="39" spans="1:7" ht="36" customHeight="1">
      <c r="A39" s="10" t="s">
        <v>51</v>
      </c>
      <c r="B39" s="23" t="s">
        <v>59</v>
      </c>
      <c r="C39" s="23" t="s">
        <v>35</v>
      </c>
      <c r="D39" s="23" t="s">
        <v>38</v>
      </c>
      <c r="E39" s="14" t="s">
        <v>67</v>
      </c>
      <c r="F39" s="23"/>
      <c r="G39" s="24">
        <f>SUM(G40)</f>
        <v>47</v>
      </c>
    </row>
    <row r="40" spans="1:7" ht="47.25">
      <c r="A40" s="10" t="s">
        <v>69</v>
      </c>
      <c r="B40" s="23" t="s">
        <v>59</v>
      </c>
      <c r="C40" s="23" t="s">
        <v>35</v>
      </c>
      <c r="D40" s="23" t="s">
        <v>38</v>
      </c>
      <c r="E40" s="14" t="s">
        <v>68</v>
      </c>
      <c r="F40" s="23"/>
      <c r="G40" s="24">
        <f>SUM(G41)</f>
        <v>47</v>
      </c>
    </row>
    <row r="41" spans="1:7" ht="20.25" customHeight="1">
      <c r="A41" s="10" t="s">
        <v>9</v>
      </c>
      <c r="B41" s="23" t="s">
        <v>59</v>
      </c>
      <c r="C41" s="23" t="s">
        <v>35</v>
      </c>
      <c r="D41" s="23" t="s">
        <v>38</v>
      </c>
      <c r="E41" s="14" t="s">
        <v>68</v>
      </c>
      <c r="F41" s="23">
        <v>540</v>
      </c>
      <c r="G41" s="24">
        <v>47</v>
      </c>
    </row>
    <row r="42" spans="1:7" ht="32.25" customHeight="1">
      <c r="A42" s="32" t="s">
        <v>113</v>
      </c>
      <c r="B42" s="23" t="s">
        <v>59</v>
      </c>
      <c r="C42" s="41" t="s">
        <v>35</v>
      </c>
      <c r="D42" s="41" t="s">
        <v>114</v>
      </c>
      <c r="E42" s="41"/>
      <c r="F42" s="41"/>
      <c r="G42" s="24">
        <f>G45</f>
        <v>59.4</v>
      </c>
    </row>
    <row r="43" spans="1:7" ht="33.75" customHeight="1">
      <c r="A43" s="32" t="s">
        <v>51</v>
      </c>
      <c r="B43" s="23" t="s">
        <v>59</v>
      </c>
      <c r="C43" s="41" t="s">
        <v>35</v>
      </c>
      <c r="D43" s="41" t="s">
        <v>114</v>
      </c>
      <c r="E43" s="41" t="s">
        <v>67</v>
      </c>
      <c r="F43" s="41"/>
      <c r="G43" s="24">
        <f>G45</f>
        <v>59.4</v>
      </c>
    </row>
    <row r="44" spans="1:7" ht="62.25" customHeight="1">
      <c r="A44" s="32" t="s">
        <v>116</v>
      </c>
      <c r="B44" s="23" t="s">
        <v>59</v>
      </c>
      <c r="C44" s="41" t="s">
        <v>35</v>
      </c>
      <c r="D44" s="41" t="s">
        <v>114</v>
      </c>
      <c r="E44" s="41" t="s">
        <v>115</v>
      </c>
      <c r="F44" s="41"/>
      <c r="G44" s="24">
        <f>G45</f>
        <v>59.4</v>
      </c>
    </row>
    <row r="45" spans="1:7" ht="32.25" customHeight="1">
      <c r="A45" s="40" t="s">
        <v>26</v>
      </c>
      <c r="B45" s="23" t="s">
        <v>59</v>
      </c>
      <c r="C45" s="41" t="s">
        <v>35</v>
      </c>
      <c r="D45" s="41" t="s">
        <v>114</v>
      </c>
      <c r="E45" s="41" t="s">
        <v>115</v>
      </c>
      <c r="F45" s="41" t="s">
        <v>61</v>
      </c>
      <c r="G45" s="24">
        <v>59.4</v>
      </c>
    </row>
    <row r="46" spans="1:7" ht="15.75">
      <c r="A46" s="11" t="s">
        <v>12</v>
      </c>
      <c r="B46" s="23" t="s">
        <v>59</v>
      </c>
      <c r="C46" s="23" t="s">
        <v>35</v>
      </c>
      <c r="D46" s="23">
        <v>13</v>
      </c>
      <c r="E46" s="23"/>
      <c r="F46" s="23"/>
      <c r="G46" s="24">
        <f>SUM(G51+G60)</f>
        <v>652.2260000000001</v>
      </c>
    </row>
    <row r="47" spans="1:7" ht="31.5">
      <c r="A47" s="10" t="s">
        <v>51</v>
      </c>
      <c r="B47" s="23" t="s">
        <v>59</v>
      </c>
      <c r="C47" s="23" t="s">
        <v>35</v>
      </c>
      <c r="D47" s="23" t="s">
        <v>55</v>
      </c>
      <c r="E47" s="14" t="s">
        <v>67</v>
      </c>
      <c r="F47" s="23"/>
      <c r="G47" s="24">
        <f>SUM(G51+G60)</f>
        <v>652.2260000000001</v>
      </c>
    </row>
    <row r="48" spans="1:7" ht="15.75" hidden="1">
      <c r="A48" s="11"/>
      <c r="B48" s="23" t="s">
        <v>59</v>
      </c>
      <c r="C48" s="23" t="s">
        <v>35</v>
      </c>
      <c r="D48" s="23" t="s">
        <v>55</v>
      </c>
      <c r="E48" s="23"/>
      <c r="F48" s="23"/>
      <c r="G48" s="24">
        <f>SUM(G49)</f>
        <v>0</v>
      </c>
    </row>
    <row r="49" spans="1:7" ht="15.75" hidden="1">
      <c r="A49" s="30"/>
      <c r="B49" s="23"/>
      <c r="C49" s="23"/>
      <c r="D49" s="23"/>
      <c r="E49" s="23"/>
      <c r="F49" s="24"/>
      <c r="G49" s="24">
        <f>SUM(G50)</f>
        <v>0</v>
      </c>
    </row>
    <row r="50" spans="1:7" ht="15.75" hidden="1">
      <c r="A50" s="30"/>
      <c r="B50" s="23"/>
      <c r="C50" s="23"/>
      <c r="D50" s="23"/>
      <c r="E50" s="23"/>
      <c r="F50" s="24"/>
      <c r="G50" s="24"/>
    </row>
    <row r="51" spans="1:7" ht="31.5">
      <c r="A51" s="11" t="s">
        <v>13</v>
      </c>
      <c r="B51" s="23" t="s">
        <v>59</v>
      </c>
      <c r="C51" s="23" t="s">
        <v>35</v>
      </c>
      <c r="D51" s="23">
        <v>13</v>
      </c>
      <c r="E51" s="14" t="s">
        <v>77</v>
      </c>
      <c r="F51" s="23"/>
      <c r="G51" s="24">
        <f>SUM(G52:G59)</f>
        <v>651.6500000000001</v>
      </c>
    </row>
    <row r="52" spans="1:7" ht="18.75" customHeight="1">
      <c r="A52" s="11" t="s">
        <v>78</v>
      </c>
      <c r="B52" s="23" t="s">
        <v>59</v>
      </c>
      <c r="C52" s="23" t="s">
        <v>35</v>
      </c>
      <c r="D52" s="23">
        <v>13</v>
      </c>
      <c r="E52" s="14" t="s">
        <v>77</v>
      </c>
      <c r="F52" s="23">
        <v>111</v>
      </c>
      <c r="G52" s="24">
        <v>115.7</v>
      </c>
    </row>
    <row r="53" spans="1:7" ht="63">
      <c r="A53" s="32" t="s">
        <v>71</v>
      </c>
      <c r="B53" s="23" t="s">
        <v>59</v>
      </c>
      <c r="C53" s="23" t="s">
        <v>35</v>
      </c>
      <c r="D53" s="23">
        <v>13</v>
      </c>
      <c r="E53" s="14" t="s">
        <v>77</v>
      </c>
      <c r="F53" s="23" t="s">
        <v>79</v>
      </c>
      <c r="G53" s="24">
        <v>34.9</v>
      </c>
    </row>
    <row r="54" spans="1:7" ht="47.25">
      <c r="A54" s="11" t="s">
        <v>14</v>
      </c>
      <c r="B54" s="23" t="s">
        <v>59</v>
      </c>
      <c r="C54" s="23" t="s">
        <v>35</v>
      </c>
      <c r="D54" s="23">
        <v>13</v>
      </c>
      <c r="E54" s="14" t="s">
        <v>77</v>
      </c>
      <c r="F54" s="23">
        <v>242</v>
      </c>
      <c r="G54" s="24">
        <v>47.5</v>
      </c>
    </row>
    <row r="55" spans="1:7" ht="47.25">
      <c r="A55" s="11" t="s">
        <v>26</v>
      </c>
      <c r="B55" s="23" t="s">
        <v>59</v>
      </c>
      <c r="C55" s="23" t="s">
        <v>35</v>
      </c>
      <c r="D55" s="23">
        <v>13</v>
      </c>
      <c r="E55" s="14" t="s">
        <v>77</v>
      </c>
      <c r="F55" s="23">
        <v>244</v>
      </c>
      <c r="G55" s="24">
        <v>429.85</v>
      </c>
    </row>
    <row r="56" spans="1:7" ht="31.5" hidden="1">
      <c r="A56" s="11" t="s">
        <v>57</v>
      </c>
      <c r="B56" s="23" t="s">
        <v>59</v>
      </c>
      <c r="C56" s="23" t="s">
        <v>35</v>
      </c>
      <c r="D56" s="23" t="s">
        <v>55</v>
      </c>
      <c r="E56" s="14" t="s">
        <v>77</v>
      </c>
      <c r="F56" s="23" t="s">
        <v>56</v>
      </c>
      <c r="G56" s="24"/>
    </row>
    <row r="57" spans="1:7" ht="15.75">
      <c r="A57" s="10" t="s">
        <v>118</v>
      </c>
      <c r="B57" s="23" t="s">
        <v>59</v>
      </c>
      <c r="C57" s="23" t="s">
        <v>35</v>
      </c>
      <c r="D57" s="23">
        <v>13</v>
      </c>
      <c r="E57" s="14" t="s">
        <v>77</v>
      </c>
      <c r="F57" s="23">
        <v>852</v>
      </c>
      <c r="G57" s="24">
        <v>20</v>
      </c>
    </row>
    <row r="58" spans="1:7" ht="31.5" hidden="1">
      <c r="A58" s="10" t="s">
        <v>51</v>
      </c>
      <c r="B58" s="23" t="s">
        <v>59</v>
      </c>
      <c r="C58" s="23" t="s">
        <v>35</v>
      </c>
      <c r="D58" s="23">
        <v>13</v>
      </c>
      <c r="E58" s="23" t="s">
        <v>52</v>
      </c>
      <c r="F58" s="23"/>
      <c r="G58" s="24"/>
    </row>
    <row r="59" spans="1:7" ht="15.75">
      <c r="A59" s="10" t="s">
        <v>109</v>
      </c>
      <c r="B59" s="23" t="s">
        <v>59</v>
      </c>
      <c r="C59" s="23" t="s">
        <v>35</v>
      </c>
      <c r="D59" s="23" t="s">
        <v>55</v>
      </c>
      <c r="E59" s="14" t="s">
        <v>77</v>
      </c>
      <c r="F59" s="23" t="s">
        <v>110</v>
      </c>
      <c r="G59" s="24">
        <v>3.7</v>
      </c>
    </row>
    <row r="60" spans="1:7" ht="141.75">
      <c r="A60" s="10" t="s">
        <v>53</v>
      </c>
      <c r="B60" s="23" t="s">
        <v>59</v>
      </c>
      <c r="C60" s="23" t="s">
        <v>35</v>
      </c>
      <c r="D60" s="23">
        <v>13</v>
      </c>
      <c r="E60" s="14" t="s">
        <v>81</v>
      </c>
      <c r="F60" s="23"/>
      <c r="G60" s="24">
        <f>SUM(G61:G62)</f>
        <v>0.5760000000000001</v>
      </c>
    </row>
    <row r="61" spans="1:7" ht="31.5">
      <c r="A61" s="10" t="s">
        <v>80</v>
      </c>
      <c r="B61" s="23" t="s">
        <v>59</v>
      </c>
      <c r="C61" s="23" t="s">
        <v>35</v>
      </c>
      <c r="D61" s="23">
        <v>13</v>
      </c>
      <c r="E61" s="14" t="s">
        <v>81</v>
      </c>
      <c r="F61" s="23">
        <v>121</v>
      </c>
      <c r="G61" s="24">
        <v>0.442</v>
      </c>
    </row>
    <row r="62" spans="1:7" ht="63">
      <c r="A62" s="32" t="s">
        <v>71</v>
      </c>
      <c r="B62" s="23" t="s">
        <v>59</v>
      </c>
      <c r="C62" s="23" t="s">
        <v>35</v>
      </c>
      <c r="D62" s="23">
        <v>13</v>
      </c>
      <c r="E62" s="14" t="s">
        <v>81</v>
      </c>
      <c r="F62" s="23" t="s">
        <v>73</v>
      </c>
      <c r="G62" s="24">
        <v>0.134</v>
      </c>
    </row>
    <row r="63" spans="1:7" ht="15.75">
      <c r="A63" s="9" t="s">
        <v>15</v>
      </c>
      <c r="B63" s="25" t="s">
        <v>59</v>
      </c>
      <c r="C63" s="25" t="s">
        <v>40</v>
      </c>
      <c r="D63" s="25"/>
      <c r="E63" s="25"/>
      <c r="F63" s="25"/>
      <c r="G63" s="26">
        <f>SUM(G64)</f>
        <v>66.71000000000001</v>
      </c>
    </row>
    <row r="64" spans="1:7" ht="15.75" customHeight="1">
      <c r="A64" s="10" t="s">
        <v>16</v>
      </c>
      <c r="B64" s="23" t="s">
        <v>59</v>
      </c>
      <c r="C64" s="23" t="s">
        <v>40</v>
      </c>
      <c r="D64" s="23" t="s">
        <v>36</v>
      </c>
      <c r="E64" s="23"/>
      <c r="F64" s="23"/>
      <c r="G64" s="24">
        <f>SUM(G65)</f>
        <v>66.71000000000001</v>
      </c>
    </row>
    <row r="65" spans="1:7" ht="31.5">
      <c r="A65" s="10" t="s">
        <v>51</v>
      </c>
      <c r="B65" s="23" t="s">
        <v>59</v>
      </c>
      <c r="C65" s="23" t="s">
        <v>40</v>
      </c>
      <c r="D65" s="23" t="s">
        <v>36</v>
      </c>
      <c r="E65" s="14" t="s">
        <v>67</v>
      </c>
      <c r="F65" s="23"/>
      <c r="G65" s="24">
        <f>SUM(G66)</f>
        <v>66.71000000000001</v>
      </c>
    </row>
    <row r="66" spans="1:7" ht="63">
      <c r="A66" s="10" t="s">
        <v>17</v>
      </c>
      <c r="B66" s="23" t="s">
        <v>59</v>
      </c>
      <c r="C66" s="23" t="s">
        <v>40</v>
      </c>
      <c r="D66" s="23" t="s">
        <v>36</v>
      </c>
      <c r="E66" s="14" t="s">
        <v>82</v>
      </c>
      <c r="F66" s="23"/>
      <c r="G66" s="24">
        <f>SUM(G67:G68)</f>
        <v>66.71000000000001</v>
      </c>
    </row>
    <row r="67" spans="1:7" ht="31.5">
      <c r="A67" s="29" t="s">
        <v>80</v>
      </c>
      <c r="B67" s="23" t="s">
        <v>59</v>
      </c>
      <c r="C67" s="23" t="s">
        <v>40</v>
      </c>
      <c r="D67" s="23" t="s">
        <v>36</v>
      </c>
      <c r="E67" s="14" t="s">
        <v>82</v>
      </c>
      <c r="F67" s="23">
        <v>121</v>
      </c>
      <c r="G67" s="24">
        <v>51.2</v>
      </c>
    </row>
    <row r="68" spans="1:7" ht="63">
      <c r="A68" s="32" t="s">
        <v>71</v>
      </c>
      <c r="B68" s="23" t="s">
        <v>59</v>
      </c>
      <c r="C68" s="23" t="s">
        <v>40</v>
      </c>
      <c r="D68" s="23" t="s">
        <v>36</v>
      </c>
      <c r="E68" s="14" t="s">
        <v>82</v>
      </c>
      <c r="F68" s="23" t="s">
        <v>73</v>
      </c>
      <c r="G68" s="24">
        <v>15.51</v>
      </c>
    </row>
    <row r="69" spans="1:7" ht="31.5">
      <c r="A69" s="12" t="s">
        <v>18</v>
      </c>
      <c r="B69" s="27" t="s">
        <v>59</v>
      </c>
      <c r="C69" s="27" t="s">
        <v>36</v>
      </c>
      <c r="D69" s="28"/>
      <c r="E69" s="28"/>
      <c r="F69" s="28"/>
      <c r="G69" s="26">
        <f>SUM(G71+G78)</f>
        <v>20</v>
      </c>
    </row>
    <row r="70" spans="1:7" ht="31.5" hidden="1">
      <c r="A70" s="10" t="s">
        <v>51</v>
      </c>
      <c r="B70" s="27" t="s">
        <v>83</v>
      </c>
      <c r="C70" s="27" t="s">
        <v>36</v>
      </c>
      <c r="D70" s="28" t="s">
        <v>42</v>
      </c>
      <c r="E70" s="14" t="s">
        <v>68</v>
      </c>
      <c r="F70" s="28"/>
      <c r="G70" s="26"/>
    </row>
    <row r="71" spans="1:7" ht="48.75" customHeight="1" hidden="1">
      <c r="A71" s="10" t="s">
        <v>69</v>
      </c>
      <c r="B71" s="28" t="s">
        <v>59</v>
      </c>
      <c r="C71" s="28" t="s">
        <v>36</v>
      </c>
      <c r="D71" s="28" t="s">
        <v>42</v>
      </c>
      <c r="E71" s="14" t="s">
        <v>68</v>
      </c>
      <c r="F71" s="28"/>
      <c r="G71" s="24">
        <f>SUM(G72)</f>
        <v>0</v>
      </c>
    </row>
    <row r="72" spans="1:7" ht="19.5" customHeight="1" hidden="1">
      <c r="A72" s="11" t="s">
        <v>9</v>
      </c>
      <c r="B72" s="28" t="s">
        <v>59</v>
      </c>
      <c r="C72" s="28" t="s">
        <v>36</v>
      </c>
      <c r="D72" s="28" t="s">
        <v>42</v>
      </c>
      <c r="E72" s="14" t="s">
        <v>68</v>
      </c>
      <c r="F72" s="28" t="s">
        <v>48</v>
      </c>
      <c r="G72" s="24"/>
    </row>
    <row r="73" spans="1:7" ht="48.75" customHeight="1" hidden="1">
      <c r="A73" s="11"/>
      <c r="B73" s="28"/>
      <c r="C73" s="28"/>
      <c r="D73" s="28"/>
      <c r="E73" s="28"/>
      <c r="F73" s="28"/>
      <c r="G73" s="24"/>
    </row>
    <row r="74" spans="1:7" ht="15.75" hidden="1">
      <c r="A74" s="11"/>
      <c r="B74" s="28"/>
      <c r="C74" s="28"/>
      <c r="D74" s="28"/>
      <c r="E74" s="28"/>
      <c r="F74" s="28"/>
      <c r="G74" s="24"/>
    </row>
    <row r="75" spans="1:7" ht="15.75" hidden="1">
      <c r="A75" s="11" t="s">
        <v>19</v>
      </c>
      <c r="B75" s="28" t="s">
        <v>54</v>
      </c>
      <c r="C75" s="28" t="s">
        <v>36</v>
      </c>
      <c r="D75" s="28">
        <v>10</v>
      </c>
      <c r="E75" s="28"/>
      <c r="F75" s="28"/>
      <c r="G75" s="24">
        <f>SUM(G76)</f>
        <v>0</v>
      </c>
    </row>
    <row r="76" spans="1:7" ht="31.5" hidden="1">
      <c r="A76" s="11" t="s">
        <v>20</v>
      </c>
      <c r="B76" s="28" t="s">
        <v>54</v>
      </c>
      <c r="C76" s="28" t="s">
        <v>36</v>
      </c>
      <c r="D76" s="28">
        <v>10</v>
      </c>
      <c r="E76" s="28" t="s">
        <v>43</v>
      </c>
      <c r="F76" s="28"/>
      <c r="G76" s="24">
        <f>SUM(G77)</f>
        <v>0</v>
      </c>
    </row>
    <row r="77" spans="1:7" ht="47.25" hidden="1">
      <c r="A77" s="11" t="s">
        <v>44</v>
      </c>
      <c r="B77" s="28" t="s">
        <v>54</v>
      </c>
      <c r="C77" s="28" t="s">
        <v>36</v>
      </c>
      <c r="D77" s="28">
        <v>10</v>
      </c>
      <c r="E77" s="28" t="s">
        <v>43</v>
      </c>
      <c r="F77" s="28">
        <v>244</v>
      </c>
      <c r="G77" s="24"/>
    </row>
    <row r="78" spans="1:7" ht="15.75">
      <c r="A78" s="11" t="s">
        <v>19</v>
      </c>
      <c r="B78" s="28" t="s">
        <v>59</v>
      </c>
      <c r="C78" s="28" t="s">
        <v>36</v>
      </c>
      <c r="D78" s="28" t="s">
        <v>60</v>
      </c>
      <c r="E78" s="28"/>
      <c r="F78" s="28"/>
      <c r="G78" s="24">
        <f>SUM(G80)</f>
        <v>20</v>
      </c>
    </row>
    <row r="79" spans="1:7" ht="31.5">
      <c r="A79" s="10" t="s">
        <v>51</v>
      </c>
      <c r="B79" s="28" t="s">
        <v>59</v>
      </c>
      <c r="C79" s="28" t="s">
        <v>36</v>
      </c>
      <c r="D79" s="28" t="s">
        <v>60</v>
      </c>
      <c r="E79" s="14" t="s">
        <v>67</v>
      </c>
      <c r="F79" s="28"/>
      <c r="G79" s="24">
        <f>SUM(G80)</f>
        <v>20</v>
      </c>
    </row>
    <row r="80" spans="1:7" ht="31.5">
      <c r="A80" s="30" t="s">
        <v>85</v>
      </c>
      <c r="B80" s="28" t="s">
        <v>59</v>
      </c>
      <c r="C80" s="28" t="s">
        <v>36</v>
      </c>
      <c r="D80" s="28" t="s">
        <v>60</v>
      </c>
      <c r="E80" s="14" t="s">
        <v>84</v>
      </c>
      <c r="F80" s="28"/>
      <c r="G80" s="24">
        <f>SUM(G81)</f>
        <v>20</v>
      </c>
    </row>
    <row r="81" spans="1:7" ht="47.25">
      <c r="A81" s="30" t="s">
        <v>44</v>
      </c>
      <c r="B81" s="28" t="s">
        <v>59</v>
      </c>
      <c r="C81" s="28" t="s">
        <v>36</v>
      </c>
      <c r="D81" s="28" t="s">
        <v>60</v>
      </c>
      <c r="E81" s="14" t="s">
        <v>84</v>
      </c>
      <c r="F81" s="28" t="s">
        <v>61</v>
      </c>
      <c r="G81" s="24">
        <v>20</v>
      </c>
    </row>
    <row r="82" spans="1:7" ht="15.75">
      <c r="A82" s="33" t="s">
        <v>86</v>
      </c>
      <c r="B82" s="27" t="s">
        <v>59</v>
      </c>
      <c r="C82" s="27" t="s">
        <v>37</v>
      </c>
      <c r="D82" s="27"/>
      <c r="E82" s="15"/>
      <c r="F82" s="27"/>
      <c r="G82" s="26">
        <f>SUM(G86)</f>
        <v>263.3</v>
      </c>
    </row>
    <row r="83" spans="1:7" ht="18.75" customHeight="1">
      <c r="A83" s="30" t="s">
        <v>87</v>
      </c>
      <c r="B83" s="28" t="s">
        <v>59</v>
      </c>
      <c r="C83" s="28" t="s">
        <v>37</v>
      </c>
      <c r="D83" s="28" t="s">
        <v>42</v>
      </c>
      <c r="E83" s="23"/>
      <c r="F83" s="28"/>
      <c r="G83" s="24">
        <f>G86</f>
        <v>263.3</v>
      </c>
    </row>
    <row r="84" spans="1:7" ht="78" customHeight="1">
      <c r="A84" s="30" t="s">
        <v>89</v>
      </c>
      <c r="B84" s="28" t="s">
        <v>59</v>
      </c>
      <c r="C84" s="28" t="s">
        <v>37</v>
      </c>
      <c r="D84" s="28" t="s">
        <v>42</v>
      </c>
      <c r="E84" s="23" t="s">
        <v>90</v>
      </c>
      <c r="F84" s="28"/>
      <c r="G84" s="24">
        <f>G86</f>
        <v>263.3</v>
      </c>
    </row>
    <row r="85" spans="1:7" ht="31.5">
      <c r="A85" s="30" t="s">
        <v>88</v>
      </c>
      <c r="B85" s="28" t="s">
        <v>59</v>
      </c>
      <c r="C85" s="28" t="s">
        <v>37</v>
      </c>
      <c r="D85" s="28" t="s">
        <v>42</v>
      </c>
      <c r="E85" s="23" t="s">
        <v>117</v>
      </c>
      <c r="F85" s="28"/>
      <c r="G85" s="24">
        <f>G86</f>
        <v>263.3</v>
      </c>
    </row>
    <row r="86" spans="1:7" ht="47.25">
      <c r="A86" s="29" t="s">
        <v>26</v>
      </c>
      <c r="B86" s="28" t="s">
        <v>59</v>
      </c>
      <c r="C86" s="28" t="s">
        <v>37</v>
      </c>
      <c r="D86" s="28" t="s">
        <v>42</v>
      </c>
      <c r="E86" s="23" t="s">
        <v>117</v>
      </c>
      <c r="F86" s="28" t="s">
        <v>61</v>
      </c>
      <c r="G86" s="24">
        <v>263.3</v>
      </c>
    </row>
    <row r="87" spans="1:7" ht="15.75">
      <c r="A87" s="12" t="s">
        <v>21</v>
      </c>
      <c r="B87" s="27" t="s">
        <v>59</v>
      </c>
      <c r="C87" s="27" t="s">
        <v>46</v>
      </c>
      <c r="D87" s="27"/>
      <c r="E87" s="27"/>
      <c r="F87" s="27"/>
      <c r="G87" s="26">
        <f>SUM(G88,)</f>
        <v>333.9</v>
      </c>
    </row>
    <row r="88" spans="1:7" ht="15.75">
      <c r="A88" s="11" t="s">
        <v>22</v>
      </c>
      <c r="B88" s="28" t="s">
        <v>59</v>
      </c>
      <c r="C88" s="28" t="s">
        <v>46</v>
      </c>
      <c r="D88" s="28" t="s">
        <v>36</v>
      </c>
      <c r="E88" s="28"/>
      <c r="F88" s="28"/>
      <c r="G88" s="24">
        <f>G89+G92</f>
        <v>333.9</v>
      </c>
    </row>
    <row r="89" spans="1:7" ht="31.5">
      <c r="A89" s="32" t="s">
        <v>51</v>
      </c>
      <c r="B89" s="28" t="s">
        <v>59</v>
      </c>
      <c r="C89" s="28" t="s">
        <v>46</v>
      </c>
      <c r="D89" s="28" t="s">
        <v>36</v>
      </c>
      <c r="E89" s="14" t="s">
        <v>67</v>
      </c>
      <c r="F89" s="28"/>
      <c r="G89" s="24">
        <f>G91</f>
        <v>100</v>
      </c>
    </row>
    <row r="90" spans="1:7" ht="63">
      <c r="A90" s="39" t="s">
        <v>111</v>
      </c>
      <c r="B90" s="28" t="s">
        <v>59</v>
      </c>
      <c r="C90" s="28" t="s">
        <v>46</v>
      </c>
      <c r="D90" s="28" t="s">
        <v>36</v>
      </c>
      <c r="E90" s="14" t="s">
        <v>112</v>
      </c>
      <c r="F90" s="28"/>
      <c r="G90" s="24">
        <f>G91</f>
        <v>100</v>
      </c>
    </row>
    <row r="91" spans="1:7" ht="47.25">
      <c r="A91" s="39" t="s">
        <v>26</v>
      </c>
      <c r="B91" s="28" t="s">
        <v>59</v>
      </c>
      <c r="C91" s="28" t="s">
        <v>46</v>
      </c>
      <c r="D91" s="28" t="s">
        <v>36</v>
      </c>
      <c r="E91" s="14" t="s">
        <v>112</v>
      </c>
      <c r="F91" s="28" t="s">
        <v>61</v>
      </c>
      <c r="G91" s="24">
        <v>100</v>
      </c>
    </row>
    <row r="92" spans="1:7" ht="78.75">
      <c r="A92" s="30" t="s">
        <v>89</v>
      </c>
      <c r="B92" s="28" t="s">
        <v>59</v>
      </c>
      <c r="C92" s="28" t="s">
        <v>46</v>
      </c>
      <c r="D92" s="28" t="s">
        <v>36</v>
      </c>
      <c r="E92" s="23" t="s">
        <v>90</v>
      </c>
      <c r="F92" s="28"/>
      <c r="G92" s="24">
        <f>SUM(G93,G95,G97)</f>
        <v>233.9</v>
      </c>
    </row>
    <row r="93" spans="1:7" ht="16.5" customHeight="1">
      <c r="A93" s="11" t="s">
        <v>23</v>
      </c>
      <c r="B93" s="28" t="s">
        <v>59</v>
      </c>
      <c r="C93" s="28" t="s">
        <v>46</v>
      </c>
      <c r="D93" s="28" t="s">
        <v>36</v>
      </c>
      <c r="E93" s="23" t="s">
        <v>91</v>
      </c>
      <c r="F93" s="28"/>
      <c r="G93" s="24">
        <f>SUM(G94)</f>
        <v>120.2</v>
      </c>
    </row>
    <row r="94" spans="1:7" ht="47.25">
      <c r="A94" s="10" t="s">
        <v>26</v>
      </c>
      <c r="B94" s="28" t="s">
        <v>59</v>
      </c>
      <c r="C94" s="28" t="s">
        <v>46</v>
      </c>
      <c r="D94" s="28" t="s">
        <v>36</v>
      </c>
      <c r="E94" s="23" t="s">
        <v>91</v>
      </c>
      <c r="F94" s="28">
        <v>244</v>
      </c>
      <c r="G94" s="24">
        <v>120.2</v>
      </c>
    </row>
    <row r="95" spans="1:7" ht="15.75" hidden="1">
      <c r="A95" s="11" t="s">
        <v>24</v>
      </c>
      <c r="B95" s="28" t="s">
        <v>59</v>
      </c>
      <c r="C95" s="28" t="s">
        <v>46</v>
      </c>
      <c r="D95" s="28" t="s">
        <v>36</v>
      </c>
      <c r="E95" s="28" t="s">
        <v>45</v>
      </c>
      <c r="F95" s="28"/>
      <c r="G95" s="24">
        <f>SUM(G96)</f>
        <v>0</v>
      </c>
    </row>
    <row r="96" spans="1:7" ht="47.25" hidden="1">
      <c r="A96" s="10" t="s">
        <v>26</v>
      </c>
      <c r="B96" s="28" t="s">
        <v>59</v>
      </c>
      <c r="C96" s="28" t="s">
        <v>46</v>
      </c>
      <c r="D96" s="28" t="s">
        <v>36</v>
      </c>
      <c r="E96" s="28" t="s">
        <v>45</v>
      </c>
      <c r="F96" s="28">
        <v>244</v>
      </c>
      <c r="G96" s="24"/>
    </row>
    <row r="97" spans="1:7" ht="31.5">
      <c r="A97" s="11" t="s">
        <v>25</v>
      </c>
      <c r="B97" s="16" t="s">
        <v>59</v>
      </c>
      <c r="C97" s="16" t="s">
        <v>46</v>
      </c>
      <c r="D97" s="16" t="s">
        <v>36</v>
      </c>
      <c r="E97" s="23" t="s">
        <v>92</v>
      </c>
      <c r="F97" s="16"/>
      <c r="G97" s="19">
        <f>SUM(G98)</f>
        <v>113.7</v>
      </c>
    </row>
    <row r="98" spans="1:7" ht="47.25">
      <c r="A98" s="10" t="s">
        <v>26</v>
      </c>
      <c r="B98" s="16" t="s">
        <v>59</v>
      </c>
      <c r="C98" s="16" t="s">
        <v>46</v>
      </c>
      <c r="D98" s="16" t="s">
        <v>36</v>
      </c>
      <c r="E98" s="23" t="s">
        <v>92</v>
      </c>
      <c r="F98" s="16">
        <v>244</v>
      </c>
      <c r="G98" s="19">
        <v>113.7</v>
      </c>
    </row>
    <row r="99" spans="1:7" ht="15.75">
      <c r="A99" s="9" t="s">
        <v>27</v>
      </c>
      <c r="B99" s="15" t="s">
        <v>59</v>
      </c>
      <c r="C99" s="15" t="s">
        <v>47</v>
      </c>
      <c r="D99" s="15"/>
      <c r="E99" s="16"/>
      <c r="F99" s="16"/>
      <c r="G99" s="20">
        <f>SUM(G100)</f>
        <v>50</v>
      </c>
    </row>
    <row r="100" spans="1:7" ht="15.75">
      <c r="A100" s="10" t="s">
        <v>28</v>
      </c>
      <c r="B100" s="14" t="s">
        <v>59</v>
      </c>
      <c r="C100" s="14" t="s">
        <v>47</v>
      </c>
      <c r="D100" s="14" t="s">
        <v>35</v>
      </c>
      <c r="E100" s="16"/>
      <c r="F100" s="16"/>
      <c r="G100" s="19">
        <f>SUM(G102)</f>
        <v>50</v>
      </c>
    </row>
    <row r="101" spans="1:7" ht="31.5">
      <c r="A101" s="10" t="s">
        <v>51</v>
      </c>
      <c r="B101" s="14" t="s">
        <v>59</v>
      </c>
      <c r="C101" s="14" t="s">
        <v>47</v>
      </c>
      <c r="D101" s="14" t="s">
        <v>35</v>
      </c>
      <c r="E101" s="14" t="s">
        <v>67</v>
      </c>
      <c r="F101" s="16"/>
      <c r="G101" s="19"/>
    </row>
    <row r="102" spans="1:7" ht="47.25">
      <c r="A102" s="10" t="s">
        <v>69</v>
      </c>
      <c r="B102" s="14" t="s">
        <v>59</v>
      </c>
      <c r="C102" s="14" t="s">
        <v>47</v>
      </c>
      <c r="D102" s="14" t="s">
        <v>35</v>
      </c>
      <c r="E102" s="14" t="s">
        <v>68</v>
      </c>
      <c r="F102" s="16"/>
      <c r="G102" s="19">
        <f>SUM(G103)</f>
        <v>50</v>
      </c>
    </row>
    <row r="103" spans="1:7" ht="18" customHeight="1">
      <c r="A103" s="10" t="s">
        <v>9</v>
      </c>
      <c r="B103" s="14" t="s">
        <v>59</v>
      </c>
      <c r="C103" s="14" t="s">
        <v>47</v>
      </c>
      <c r="D103" s="14" t="s">
        <v>35</v>
      </c>
      <c r="E103" s="14" t="s">
        <v>68</v>
      </c>
      <c r="F103" s="16" t="s">
        <v>48</v>
      </c>
      <c r="G103" s="19">
        <v>50</v>
      </c>
    </row>
    <row r="104" spans="1:7" ht="15.75">
      <c r="A104" s="31" t="s">
        <v>62</v>
      </c>
      <c r="B104" s="15" t="s">
        <v>59</v>
      </c>
      <c r="C104" s="15" t="s">
        <v>60</v>
      </c>
      <c r="D104" s="15"/>
      <c r="E104" s="16"/>
      <c r="F104" s="16"/>
      <c r="G104" s="20">
        <f>SUM(G106)</f>
        <v>68.5</v>
      </c>
    </row>
    <row r="105" spans="1:7" ht="16.5" customHeight="1">
      <c r="A105" s="10" t="s">
        <v>63</v>
      </c>
      <c r="B105" s="14" t="s">
        <v>59</v>
      </c>
      <c r="C105" s="14" t="s">
        <v>60</v>
      </c>
      <c r="D105" s="14" t="s">
        <v>35</v>
      </c>
      <c r="E105" s="14"/>
      <c r="F105" s="16"/>
      <c r="G105" s="19">
        <f>G109</f>
        <v>68.5</v>
      </c>
    </row>
    <row r="106" spans="1:7" ht="31.5">
      <c r="A106" s="10" t="s">
        <v>51</v>
      </c>
      <c r="B106" s="14" t="s">
        <v>59</v>
      </c>
      <c r="C106" s="14" t="s">
        <v>60</v>
      </c>
      <c r="D106" s="14" t="s">
        <v>35</v>
      </c>
      <c r="E106" s="14" t="s">
        <v>67</v>
      </c>
      <c r="F106" s="16"/>
      <c r="G106" s="19">
        <f>SUM(G108)</f>
        <v>68.5</v>
      </c>
    </row>
    <row r="107" spans="1:7" ht="15.75" hidden="1">
      <c r="A107" s="29"/>
      <c r="B107" s="14"/>
      <c r="C107" s="14"/>
      <c r="D107" s="14"/>
      <c r="E107" s="16"/>
      <c r="F107" s="16"/>
      <c r="G107" s="19"/>
    </row>
    <row r="108" spans="1:7" ht="20.25" customHeight="1">
      <c r="A108" s="29" t="s">
        <v>64</v>
      </c>
      <c r="B108" s="14" t="s">
        <v>59</v>
      </c>
      <c r="C108" s="14" t="s">
        <v>60</v>
      </c>
      <c r="D108" s="14" t="s">
        <v>35</v>
      </c>
      <c r="E108" s="14" t="s">
        <v>93</v>
      </c>
      <c r="F108" s="16"/>
      <c r="G108" s="19">
        <f>SUM(G109)</f>
        <v>68.5</v>
      </c>
    </row>
    <row r="109" spans="1:7" ht="18.75" customHeight="1">
      <c r="A109" s="29" t="s">
        <v>65</v>
      </c>
      <c r="B109" s="14" t="s">
        <v>59</v>
      </c>
      <c r="C109" s="14" t="s">
        <v>60</v>
      </c>
      <c r="D109" s="14" t="s">
        <v>35</v>
      </c>
      <c r="E109" s="14" t="s">
        <v>93</v>
      </c>
      <c r="F109" s="16" t="s">
        <v>66</v>
      </c>
      <c r="G109" s="19">
        <v>68.5</v>
      </c>
    </row>
    <row r="110" spans="1:7" ht="15.75">
      <c r="A110" s="9" t="s">
        <v>29</v>
      </c>
      <c r="B110" s="15"/>
      <c r="C110" s="15"/>
      <c r="D110" s="15"/>
      <c r="E110" s="15"/>
      <c r="F110" s="15"/>
      <c r="G110" s="20">
        <f>SUM(G15+G63+G69+G82+G87+G99+G104)</f>
        <v>2530.0360000000005</v>
      </c>
    </row>
    <row r="111" ht="15.75">
      <c r="A111" s="1"/>
    </row>
    <row r="112" spans="1:7" ht="15.75" hidden="1">
      <c r="A112" s="1"/>
      <c r="B112" s="43"/>
      <c r="C112" s="43"/>
      <c r="D112" s="37"/>
      <c r="E112" s="43" t="s">
        <v>101</v>
      </c>
      <c r="F112" s="43"/>
      <c r="G112" s="37">
        <f>60.032+0.576+370.7</f>
        <v>431.308</v>
      </c>
    </row>
    <row r="113" spans="1:7" ht="15.75" hidden="1">
      <c r="A113" s="1"/>
      <c r="B113" s="42"/>
      <c r="C113" s="42"/>
      <c r="D113" s="37"/>
      <c r="E113" s="42" t="s">
        <v>102</v>
      </c>
      <c r="F113" s="42"/>
      <c r="G113" s="37">
        <v>1039.3</v>
      </c>
    </row>
    <row r="114" spans="1:7" ht="15.75" hidden="1">
      <c r="A114" s="1"/>
      <c r="B114" s="42"/>
      <c r="C114" s="42"/>
      <c r="D114" s="37"/>
      <c r="E114" s="42" t="s">
        <v>106</v>
      </c>
      <c r="F114" s="42"/>
      <c r="G114" s="37"/>
    </row>
    <row r="115" spans="1:7" ht="15.75" hidden="1">
      <c r="A115" s="1"/>
      <c r="B115" s="42"/>
      <c r="C115" s="42"/>
      <c r="D115" s="37"/>
      <c r="E115" s="42" t="s">
        <v>107</v>
      </c>
      <c r="F115" s="42"/>
      <c r="G115" s="37"/>
    </row>
    <row r="116" spans="1:7" ht="15.75" hidden="1">
      <c r="A116" s="1"/>
      <c r="B116" s="42"/>
      <c r="C116" s="42"/>
      <c r="D116" s="37"/>
      <c r="E116" s="42" t="s">
        <v>103</v>
      </c>
      <c r="F116" s="42"/>
      <c r="G116" s="37"/>
    </row>
    <row r="117" spans="1:7" ht="15.75" hidden="1">
      <c r="A117" s="1"/>
      <c r="B117" s="42"/>
      <c r="C117" s="42"/>
      <c r="D117" s="37"/>
      <c r="E117" s="42" t="s">
        <v>104</v>
      </c>
      <c r="F117" s="42"/>
      <c r="G117" s="37">
        <f>589.05+164.3+10</f>
        <v>763.3499999999999</v>
      </c>
    </row>
    <row r="118" spans="1:7" ht="15.75" hidden="1">
      <c r="A118" s="1"/>
      <c r="B118" s="42"/>
      <c r="C118" s="42"/>
      <c r="D118" s="37"/>
      <c r="E118" s="42" t="s">
        <v>105</v>
      </c>
      <c r="F118" s="42"/>
      <c r="G118" s="37">
        <v>0</v>
      </c>
    </row>
    <row r="119" spans="1:7" ht="35.25" customHeight="1" hidden="1">
      <c r="A119" s="1"/>
      <c r="B119" s="42"/>
      <c r="C119" s="42"/>
      <c r="D119" s="37"/>
      <c r="E119" s="44"/>
      <c r="F119" s="44"/>
      <c r="G119" s="17">
        <f>SUM(G115:G117)</f>
        <v>763.3499999999999</v>
      </c>
    </row>
    <row r="120" spans="1:4" ht="15.75" hidden="1">
      <c r="A120" s="1"/>
      <c r="B120" s="42"/>
      <c r="C120" s="42"/>
      <c r="D120" s="38"/>
    </row>
    <row r="121" spans="1:7" ht="15.75" hidden="1">
      <c r="A121" s="1"/>
      <c r="B121" s="43"/>
      <c r="C121" s="43"/>
      <c r="D121" s="37"/>
      <c r="E121" s="44" t="s">
        <v>49</v>
      </c>
      <c r="F121" s="44"/>
      <c r="G121" s="17">
        <f>G118</f>
        <v>0</v>
      </c>
    </row>
    <row r="122" spans="1:7" ht="15.75" hidden="1">
      <c r="A122" s="1"/>
      <c r="E122" s="44" t="s">
        <v>50</v>
      </c>
      <c r="F122" s="44"/>
      <c r="G122" s="17">
        <f>G121-G110</f>
        <v>-2530.0360000000005</v>
      </c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</sheetData>
  <sheetProtection/>
  <mergeCells count="23">
    <mergeCell ref="E115:F115"/>
    <mergeCell ref="E121:F121"/>
    <mergeCell ref="A9:G9"/>
    <mergeCell ref="A10:G10"/>
    <mergeCell ref="F11:G11"/>
    <mergeCell ref="E112:F112"/>
    <mergeCell ref="E113:F113"/>
    <mergeCell ref="E114:F114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E122:F122"/>
    <mergeCell ref="E116:F116"/>
    <mergeCell ref="E117:F117"/>
    <mergeCell ref="E118:F118"/>
    <mergeCell ref="E119:F119"/>
  </mergeCells>
  <printOptions/>
  <pageMargins left="0.5905511811023623" right="0.3937007874015748" top="0.6299212598425197" bottom="0.5511811023622047" header="0.31496062992125984" footer="0.31496062992125984"/>
  <pageSetup fitToHeight="0" fitToWidth="1" horizontalDpi="180" verticalDpi="18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2017-11-28T12:24:02Z</dcterms:modified>
  <cp:category/>
  <cp:version/>
  <cp:contentType/>
  <cp:contentStatus/>
</cp:coreProperties>
</file>